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9425" windowHeight="10425" activeTab="1"/>
  </bookViews>
  <sheets>
    <sheet name="Ex 4-28a" sheetId="1" r:id="rId1"/>
    <sheet name="Ex 4-28b" sheetId="2" r:id="rId2"/>
    <sheet name="APPENDIX RATIOS" sheetId="3" r:id="rId3"/>
  </sheets>
  <externalReferences>
    <externalReference r:id="rId4"/>
  </externalReferences>
  <definedNames>
    <definedName name="\s">#REF!</definedName>
    <definedName name="_Key1" hidden="1">#REF!</definedName>
    <definedName name="_Order1" hidden="1">255</definedName>
    <definedName name="ASSET_VAL">#REF!</definedName>
    <definedName name="INCVAL">#REF!</definedName>
    <definedName name="_xlnm.Print_Area" localSheetId="0">'Ex 4-28a'!$A$1:$F$26</definedName>
    <definedName name="_xlnm.Print_Area" localSheetId="1">'Ex 4-28b'!$A$1:$E$36</definedName>
    <definedName name="RTN_EARN">#REF!</definedName>
    <definedName name="Z_23695712_A7B0_41D3_A85C_2B1BD84505A6_.wvu.PrintArea" localSheetId="0" hidden="1">'Ex 4-28a'!$A$1:$F$26</definedName>
    <definedName name="Z_23695712_A7B0_41D3_A85C_2B1BD84505A6_.wvu.PrintArea" localSheetId="1" hidden="1">'Ex 4-28b'!$A$1:$E$36</definedName>
    <definedName name="Z_5E3C51AE_1D07_4C23_819F_0B66014CB35E_.wvu.PrintArea" localSheetId="0" hidden="1">'Ex 4-28a'!$A$1:$F$26</definedName>
    <definedName name="Z_5E3C51AE_1D07_4C23_819F_0B66014CB35E_.wvu.PrintArea" localSheetId="1" hidden="1">'Ex 4-28b'!$A$1:$E$36</definedName>
    <definedName name="Z_88A32BC8_0649_4B5E_AED5_63AC00E177C9_.wvu.PrintArea" localSheetId="0" hidden="1">'Ex 4-28a'!$A$1:$F$26</definedName>
    <definedName name="Z_88A32BC8_0649_4B5E_AED5_63AC00E177C9_.wvu.PrintArea" localSheetId="1" hidden="1">'Ex 4-28b'!$A$1:$E$36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2"/>
  <c r="E9"/>
  <c r="E13" s="1"/>
  <c r="E22" s="1"/>
  <c r="C10"/>
  <c r="C13" s="1"/>
  <c r="C22" s="1"/>
  <c r="E10"/>
  <c r="C11"/>
  <c r="E11"/>
  <c r="C12"/>
  <c r="E12"/>
  <c r="C16"/>
  <c r="C18" s="1"/>
  <c r="E16"/>
  <c r="C17"/>
  <c r="E17"/>
  <c r="E18"/>
  <c r="C20"/>
  <c r="E20"/>
  <c r="C26"/>
  <c r="E26"/>
  <c r="C27"/>
  <c r="E27"/>
  <c r="C28"/>
  <c r="E28"/>
  <c r="C31"/>
  <c r="C32" s="1"/>
  <c r="C36" s="1"/>
  <c r="E31"/>
  <c r="E32" s="1"/>
  <c r="C34"/>
  <c r="E34"/>
  <c r="C9" i="1"/>
  <c r="C11" s="1"/>
  <c r="E9"/>
  <c r="C10"/>
  <c r="E10"/>
  <c r="E11"/>
  <c r="E20" s="1"/>
  <c r="E24" s="1"/>
  <c r="E26" s="1"/>
  <c r="C14"/>
  <c r="E14"/>
  <c r="C15"/>
  <c r="C18" s="1"/>
  <c r="E15"/>
  <c r="C16"/>
  <c r="E16"/>
  <c r="C17"/>
  <c r="E17"/>
  <c r="E18"/>
  <c r="C22"/>
  <c r="E22"/>
  <c r="E36" i="2" l="1"/>
  <c r="C20" i="1"/>
  <c r="C24" s="1"/>
  <c r="C26" s="1"/>
</calcChain>
</file>

<file path=xl/sharedStrings.xml><?xml version="1.0" encoding="utf-8"?>
<sst xmlns="http://schemas.openxmlformats.org/spreadsheetml/2006/main" count="103" uniqueCount="99">
  <si>
    <t>Increase (decrease) in net assets</t>
  </si>
  <si>
    <t>Excess of revenues over expenses</t>
  </si>
  <si>
    <t>Non-operating revenue</t>
  </si>
  <si>
    <t>Operating income</t>
  </si>
  <si>
    <t xml:space="preserve">Total operating expenses </t>
  </si>
  <si>
    <t xml:space="preserve">   Interest</t>
  </si>
  <si>
    <t xml:space="preserve">   Depreciation</t>
  </si>
  <si>
    <t xml:space="preserve">   Supplies and other expenses</t>
  </si>
  <si>
    <t xml:space="preserve">   Salaries and benefits</t>
  </si>
  <si>
    <t>Expenses</t>
  </si>
  <si>
    <t>Total operating revenues</t>
  </si>
  <si>
    <t xml:space="preserve">   Other operating revenue</t>
  </si>
  <si>
    <t xml:space="preserve">   Net patient service revenue</t>
  </si>
  <si>
    <t>Revenues</t>
  </si>
  <si>
    <t>12/31/20X0</t>
  </si>
  <si>
    <t>12/31/20X1</t>
  </si>
  <si>
    <t>for the Years Ended 12/31/20X1 and 12/31/20X0</t>
  </si>
  <si>
    <t>Statement of Operations (in thousands)</t>
  </si>
  <si>
    <t xml:space="preserve"> Island Regional Medical Center</t>
  </si>
  <si>
    <t>Total liabilities and net assets</t>
  </si>
  <si>
    <t>Net assets</t>
  </si>
  <si>
    <t>Total long-term liabilities</t>
  </si>
  <si>
    <t xml:space="preserve">   Bonds payable</t>
  </si>
  <si>
    <t>Long-term liabilities</t>
  </si>
  <si>
    <t>Total current liabilities</t>
  </si>
  <si>
    <t xml:space="preserve">   Salaries payable</t>
  </si>
  <si>
    <t xml:space="preserve">   Accounts payable</t>
  </si>
  <si>
    <t>Current liabilities</t>
  </si>
  <si>
    <t>Total assets</t>
  </si>
  <si>
    <t>Long-term investments</t>
  </si>
  <si>
    <t>Net property, plant and equipment</t>
  </si>
  <si>
    <t xml:space="preserve">      (Less accumulated depreciation)</t>
  </si>
  <si>
    <t xml:space="preserve">   Gross plant, property, and equipment</t>
  </si>
  <si>
    <t>Plant, property, and equipment</t>
  </si>
  <si>
    <t>Total current assets</t>
  </si>
  <si>
    <t xml:space="preserve">   Prepaid expenses</t>
  </si>
  <si>
    <t xml:space="preserve">   Inventory</t>
  </si>
  <si>
    <t xml:space="preserve">   Net patient receivables</t>
  </si>
  <si>
    <t xml:space="preserve">   Cash and cash equivalents</t>
  </si>
  <si>
    <t>Current assets</t>
  </si>
  <si>
    <t>Balance Sheet (in thousands)</t>
  </si>
  <si>
    <t xml:space="preserve"> Statement of Operations for Island Regional Medical Center </t>
  </si>
  <si>
    <t xml:space="preserve">  Balance Sheet for Island Regional Medical Center</t>
  </si>
  <si>
    <r>
      <t>a.</t>
    </r>
    <r>
      <rPr>
        <sz val="7"/>
        <rFont val="Times New Roman"/>
        <family val="1"/>
      </rPr>
      <t xml:space="preserve">       </t>
    </r>
    <r>
      <rPr>
        <sz val="11"/>
        <rFont val="Calibri"/>
        <family val="2"/>
      </rPr>
      <t>Liquidity:</t>
    </r>
  </si>
  <si>
    <r>
      <t xml:space="preserve">                                                               </t>
    </r>
    <r>
      <rPr>
        <sz val="11"/>
        <rFont val="Calibri"/>
        <family val="2"/>
      </rPr>
      <t>i.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Current Ratio=Current assets/current liabilities</t>
    </r>
  </si>
  <si>
    <t>20X0=33932/11100=3.06</t>
  </si>
  <si>
    <t>20X1=31309/11600=2.70</t>
  </si>
  <si>
    <r>
      <t xml:space="preserve">                                                             </t>
    </r>
    <r>
      <rPr>
        <sz val="11"/>
        <rFont val="Calibri"/>
        <family val="2"/>
      </rPr>
      <t>ii.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Acid Test Ratio=(current assets-inventory)/current liabilities</t>
    </r>
  </si>
  <si>
    <t>20X0=(33932-1800)/11100=2.89</t>
  </si>
  <si>
    <t>20X1=(31309-1840)/11600=2.54</t>
  </si>
  <si>
    <r>
      <t xml:space="preserve">                                                            </t>
    </r>
    <r>
      <rPr>
        <sz val="11"/>
        <rFont val="Calibri"/>
        <family val="2"/>
      </rPr>
      <t>iii.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Days in Accounts Receivable=(Accounts receivable/annual revenue)*Number of days in the year</t>
    </r>
  </si>
  <si>
    <t>20X0=(17032/110400)*365=56.32</t>
  </si>
  <si>
    <t>20X1=(19919/120100)*365=60.54</t>
  </si>
  <si>
    <r>
      <t xml:space="preserve">                                                           </t>
    </r>
    <r>
      <rPr>
        <sz val="11"/>
        <rFont val="Calibri"/>
        <family val="2"/>
      </rPr>
      <t>iv.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Average Payment Period (Days)=Accounts payable/(annual purchases/number of days)</t>
    </r>
  </si>
  <si>
    <t>20X0= 6800/(32300/365)=76.9 days</t>
  </si>
  <si>
    <t>20X1=6200/(34500/365)=65.5 days</t>
  </si>
  <si>
    <r>
      <t>a.</t>
    </r>
    <r>
      <rPr>
        <sz val="7"/>
        <rFont val="Times New Roman"/>
        <family val="1"/>
      </rPr>
      <t xml:space="preserve">       </t>
    </r>
    <r>
      <rPr>
        <sz val="11"/>
        <rFont val="Calibri"/>
        <family val="2"/>
      </rPr>
      <t>Profitability:</t>
    </r>
  </si>
  <si>
    <r>
      <t xml:space="preserve">                                                               </t>
    </r>
    <r>
      <rPr>
        <sz val="11"/>
        <rFont val="Calibri"/>
        <family val="2"/>
      </rPr>
      <t>i.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Operating Revenue per Adjusted Discharge</t>
    </r>
  </si>
  <si>
    <t>20X0=107900/13500=7.993</t>
  </si>
  <si>
    <t>20X1=118600/14000=8.47</t>
  </si>
  <si>
    <r>
      <t xml:space="preserve">                                                             </t>
    </r>
    <r>
      <rPr>
        <sz val="11"/>
        <rFont val="Calibri"/>
        <family val="2"/>
      </rPr>
      <t>ii.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Operating Expense per Adjusted Discharge</t>
    </r>
  </si>
  <si>
    <t>20X0=103400/13500=7.66</t>
  </si>
  <si>
    <t>20X1=116000/14000=8.29</t>
  </si>
  <si>
    <r>
      <t xml:space="preserve">                                                            </t>
    </r>
    <r>
      <rPr>
        <sz val="11"/>
        <rFont val="Calibri"/>
        <family val="2"/>
      </rPr>
      <t>iii.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Salary &amp; Benefit Exp. as % of Operating Exp.</t>
    </r>
  </si>
  <si>
    <t>20X0=(65300/103400)100=63.15%</t>
  </si>
  <si>
    <t>20X1=(74800/116000)100=64.48%</t>
  </si>
  <si>
    <r>
      <t xml:space="preserve">                                                           </t>
    </r>
    <r>
      <rPr>
        <sz val="11"/>
        <rFont val="Calibri"/>
        <family val="2"/>
      </rPr>
      <t>iv.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Operating Margin=Operating income/revenue</t>
    </r>
  </si>
  <si>
    <t>20X0=4500/110400=0.401</t>
  </si>
  <si>
    <t>20X1=2600/120100=0.022</t>
  </si>
  <si>
    <r>
      <t xml:space="preserve">                                                             </t>
    </r>
    <r>
      <rPr>
        <sz val="11"/>
        <rFont val="Calibri"/>
        <family val="2"/>
      </rPr>
      <t>v.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Non-operating revenue ratio</t>
    </r>
  </si>
  <si>
    <t>20X0=2500/110400=0.02</t>
  </si>
  <si>
    <t>20X1=1500/120100=0.01</t>
  </si>
  <si>
    <r>
      <t xml:space="preserve">                                                           </t>
    </r>
    <r>
      <rPr>
        <sz val="11"/>
        <rFont val="Calibri"/>
        <family val="2"/>
      </rPr>
      <t>vi.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Return on Total Assets=Earnings before interest and taxes/average total assets</t>
    </r>
  </si>
  <si>
    <t>20X0=110400/108932=1.01</t>
  </si>
  <si>
    <t>20X1=120100/114309=1.05</t>
  </si>
  <si>
    <t>B.</t>
  </si>
  <si>
    <r>
      <t>a.</t>
    </r>
    <r>
      <rPr>
        <sz val="7"/>
        <rFont val="Times New Roman"/>
        <family val="1"/>
      </rPr>
      <t xml:space="preserve">       </t>
    </r>
    <r>
      <rPr>
        <sz val="11"/>
        <rFont val="Calibri"/>
        <family val="2"/>
      </rPr>
      <t>Activity:</t>
    </r>
  </si>
  <si>
    <r>
      <t xml:space="preserve">                                                               </t>
    </r>
    <r>
      <rPr>
        <sz val="11"/>
        <rFont val="Calibri"/>
        <family val="2"/>
      </rPr>
      <t>i.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Total Asset Turnover Ratio=Net sales/average total assets</t>
    </r>
  </si>
  <si>
    <t>20X0=105600/108932=0.97</t>
  </si>
  <si>
    <t>20X1=116500/114309=1.02</t>
  </si>
  <si>
    <r>
      <t xml:space="preserve">                                                             </t>
    </r>
    <r>
      <rPr>
        <sz val="11"/>
        <rFont val="Calibri"/>
        <family val="2"/>
      </rPr>
      <t>ii.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Fixed Asset Turnover Ratio= Net sales/net property, plant, equipment</t>
    </r>
  </si>
  <si>
    <t>20X0=</t>
  </si>
  <si>
    <t>105600/33000=3.2</t>
  </si>
  <si>
    <t>20X1=116500/35000=3.33</t>
  </si>
  <si>
    <r>
      <t xml:space="preserve">                                                            </t>
    </r>
    <r>
      <rPr>
        <sz val="11"/>
        <rFont val="Calibri"/>
        <family val="2"/>
      </rPr>
      <t>iii.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Age of Plant ratio=accumulated depreciation./annual depreciation expense</t>
    </r>
  </si>
  <si>
    <t>20X0=32000/4500=7.1</t>
  </si>
  <si>
    <t>20X1=37000/5500=6.73</t>
  </si>
  <si>
    <t>C.</t>
  </si>
  <si>
    <r>
      <t>a.</t>
    </r>
    <r>
      <rPr>
        <sz val="7"/>
        <rFont val="Times New Roman"/>
        <family val="1"/>
      </rPr>
      <t xml:space="preserve">       </t>
    </r>
    <r>
      <rPr>
        <sz val="11"/>
        <rFont val="Calibri"/>
        <family val="2"/>
      </rPr>
      <t>Capital Structure</t>
    </r>
  </si>
  <si>
    <r>
      <t xml:space="preserve">                                                               </t>
    </r>
    <r>
      <rPr>
        <sz val="11"/>
        <rFont val="Calibri"/>
        <family val="2"/>
      </rPr>
      <t>i.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Long-Term Debt to Net Assets= Long term debt/total assets</t>
    </r>
  </si>
  <si>
    <t>20X0=(65000/108932)*100=59.7%</t>
  </si>
  <si>
    <t>20X1=(55000/114309)*100=48.1%</t>
  </si>
  <si>
    <r>
      <t xml:space="preserve">                                                             </t>
    </r>
    <r>
      <rPr>
        <sz val="11"/>
        <rFont val="Calibri"/>
        <family val="2"/>
      </rPr>
      <t>ii.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Net Assets to Total Assets</t>
    </r>
  </si>
  <si>
    <t>20X0= 32832/108932= 0.3</t>
  </si>
  <si>
    <t>20X1=47709/114309=0.42</t>
  </si>
  <si>
    <r>
      <t xml:space="preserve">                                                            </t>
    </r>
    <r>
      <rPr>
        <sz val="11"/>
        <rFont val="Calibri"/>
        <family val="2"/>
      </rPr>
      <t>iii.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Debt service to coverage ratio=Net operating income/ debt service</t>
    </r>
  </si>
  <si>
    <t>20X0=105600/4500000=0.02</t>
  </si>
  <si>
    <t>20X1=116500/4500000=0.026</t>
  </si>
  <si>
    <t>d.</t>
  </si>
</sst>
</file>

<file path=xl/styles.xml><?xml version="1.0" encoding="utf-8"?>
<styleSheet xmlns="http://schemas.openxmlformats.org/spreadsheetml/2006/main">
  <numFmts count="2">
    <numFmt numFmtId="5" formatCode="&quot;$&quot;#,##0_);\(&quot;$&quot;#,##0\)"/>
    <numFmt numFmtId="164" formatCode="0_)"/>
  </numFmts>
  <fonts count="6"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11"/>
      <name val="Calibri"/>
      <family val="2"/>
    </font>
    <font>
      <sz val="7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37" fontId="0" fillId="0" borderId="0">
      <alignment vertical="center"/>
    </xf>
  </cellStyleXfs>
  <cellXfs count="24">
    <xf numFmtId="37" fontId="0" fillId="0" borderId="0" xfId="0">
      <alignment vertical="center"/>
    </xf>
    <xf numFmtId="37" fontId="1" fillId="0" borderId="0" xfId="0" applyFont="1">
      <alignment vertical="center"/>
    </xf>
    <xf numFmtId="5" fontId="2" fillId="0" borderId="1" xfId="0" applyNumberFormat="1" applyFont="1" applyBorder="1">
      <alignment vertical="center"/>
    </xf>
    <xf numFmtId="37" fontId="2" fillId="0" borderId="0" xfId="0" applyFont="1">
      <alignment vertical="center"/>
    </xf>
    <xf numFmtId="37" fontId="1" fillId="0" borderId="2" xfId="0" applyFont="1" applyBorder="1">
      <alignment vertical="center"/>
    </xf>
    <xf numFmtId="37" fontId="1" fillId="0" borderId="0" xfId="0" applyFont="1" applyAlignment="1">
      <alignment horizontal="fill" vertical="center"/>
    </xf>
    <xf numFmtId="37" fontId="1" fillId="0" borderId="3" xfId="0" applyFont="1" applyBorder="1">
      <alignment vertical="center"/>
    </xf>
    <xf numFmtId="5" fontId="1" fillId="0" borderId="0" xfId="0" applyNumberFormat="1" applyFont="1">
      <alignment vertical="center"/>
    </xf>
    <xf numFmtId="164" fontId="2" fillId="0" borderId="2" xfId="0" applyNumberFormat="1" applyFont="1" applyBorder="1" applyAlignment="1">
      <alignment horizontal="center" vertical="center"/>
    </xf>
    <xf numFmtId="1" fontId="1" fillId="0" borderId="0" xfId="0" applyNumberFormat="1" applyFont="1">
      <alignment vertical="center"/>
    </xf>
    <xf numFmtId="1" fontId="2" fillId="0" borderId="2" xfId="0" applyNumberFormat="1" applyFont="1" applyBorder="1" applyAlignment="1">
      <alignment horizontal="center" vertical="center"/>
    </xf>
    <xf numFmtId="37" fontId="1" fillId="0" borderId="0" xfId="0" applyFont="1" applyAlignment="1">
      <alignment horizontal="left" vertical="center"/>
    </xf>
    <xf numFmtId="37" fontId="1" fillId="0" borderId="2" xfId="0" applyFont="1" applyBorder="1" applyAlignment="1">
      <alignment horizontal="right" vertical="center"/>
    </xf>
    <xf numFmtId="10" fontId="1" fillId="0" borderId="0" xfId="0" applyNumberFormat="1" applyFont="1">
      <alignment vertical="center"/>
    </xf>
    <xf numFmtId="5" fontId="2" fillId="0" borderId="1" xfId="0" applyNumberFormat="1" applyFont="1" applyBorder="1" applyAlignment="1">
      <alignment horizontal="right" vertical="center"/>
    </xf>
    <xf numFmtId="37" fontId="1" fillId="0" borderId="0" xfId="0" applyFont="1" applyAlignment="1">
      <alignment horizontal="right" vertical="center"/>
    </xf>
    <xf numFmtId="37" fontId="3" fillId="0" borderId="0" xfId="0" applyFont="1" applyAlignment="1">
      <alignment horizontal="left" vertical="center"/>
    </xf>
    <xf numFmtId="37" fontId="0" fillId="0" borderId="0" xfId="0" applyFont="1">
      <alignment vertical="center"/>
    </xf>
    <xf numFmtId="37" fontId="2" fillId="0" borderId="0" xfId="0" applyFont="1" applyAlignment="1">
      <alignment horizontal="center" vertical="center"/>
    </xf>
    <xf numFmtId="37" fontId="2" fillId="0" borderId="2" xfId="0" applyFont="1" applyBorder="1" applyAlignment="1">
      <alignment horizontal="center" vertical="center"/>
    </xf>
    <xf numFmtId="37" fontId="4" fillId="0" borderId="0" xfId="0" applyFont="1" applyAlignment="1">
      <alignment horizontal="left" vertical="center" indent="10"/>
    </xf>
    <xf numFmtId="37" fontId="5" fillId="0" borderId="0" xfId="0" applyFont="1" applyAlignment="1">
      <alignment horizontal="left" vertical="center" indent="15"/>
    </xf>
    <xf numFmtId="37" fontId="4" fillId="0" borderId="0" xfId="0" applyFont="1" applyAlignment="1">
      <alignment horizontal="left" vertical="center" indent="15"/>
    </xf>
    <xf numFmtId="37" fontId="4" fillId="0" borderId="0" xfId="0" applyFont="1" applyAlignment="1">
      <alignment horizontal="left" vertical="center" indent="14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352/H352%20Fall%202016%20PL/04chap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Cover4"/>
      <sheetName val="Ex 4-1"/>
      <sheetName val="Ex 4-2"/>
      <sheetName val="Ex 4-3"/>
      <sheetName val="Ex 4-4"/>
      <sheetName val="Ex 4-5"/>
      <sheetName val="Ex 4-6 "/>
      <sheetName val="Ex 4-6a"/>
      <sheetName val="Ex 4-6b"/>
      <sheetName val="Ex 4-6c"/>
      <sheetName val="Ex 4-6d "/>
      <sheetName val="Ex 4-6e "/>
      <sheetName val="Ex 4-6f"/>
      <sheetName val="Ex 4-7Data"/>
      <sheetName val="Ex 4-7Ch"/>
      <sheetName val="Ex 4-7"/>
      <sheetName val="Ex 4-8Data"/>
      <sheetName val="Ex 4-8Ch"/>
      <sheetName val="Ex 4-8"/>
      <sheetName val="Ex 4-9 "/>
      <sheetName val="Ex 4-9a"/>
      <sheetName val="Ex 4-9b"/>
      <sheetName val="Ex 4-9c"/>
      <sheetName val="Ex 4-9d"/>
      <sheetName val="Ex 4-9e"/>
      <sheetName val="Ex 4-9f"/>
      <sheetName val="Ex 4-9g"/>
      <sheetName val="Ex 4-10"/>
      <sheetName val="Ex 4-11a"/>
      <sheetName val="Ex 4-11aData"/>
      <sheetName val="Ex 4-11bData"/>
      <sheetName val="Ex 4-11aCh"/>
      <sheetName val="Ex 4-11bCh"/>
      <sheetName val="Ex 4-11b"/>
      <sheetName val="Ex 4-12"/>
      <sheetName val="Ex 4-12a"/>
      <sheetName val="Ex 4-12b"/>
      <sheetName val="Ex 4-12c"/>
      <sheetName val="Ex 4-13Data"/>
      <sheetName val="Ex 4-13Ch"/>
      <sheetName val="Ex 4-13"/>
      <sheetName val="Ex 4-14"/>
      <sheetName val="Ex 4-14a"/>
      <sheetName val="Ex 4-14b"/>
      <sheetName val="Ex 4-14c"/>
      <sheetName val="Ex 4-14d"/>
      <sheetName val="Ex 4-15Data"/>
      <sheetName val="Ex 4-15Ch"/>
      <sheetName val="Ex 4-15Art"/>
      <sheetName val="Ex 4-16a"/>
      <sheetName val="Ex 4-16b"/>
      <sheetName val="Ex 4-17"/>
      <sheetName val="Ex 4-18"/>
      <sheetName val="Ex 4-19a"/>
      <sheetName val="Ex 4-19b"/>
      <sheetName val="Ex 4-20a"/>
      <sheetName val="Ex 4-20b"/>
      <sheetName val="Ex 4-21"/>
      <sheetName val="Ex 4-22"/>
      <sheetName val="Ex 4-23"/>
      <sheetName val="Ex 4-24"/>
      <sheetName val="Ex 4-25"/>
      <sheetName val="Ex 4-26"/>
      <sheetName val="Ex 4-27a"/>
      <sheetName val="Ex 4-27b"/>
      <sheetName val="Ex 4-29a"/>
      <sheetName val="Ex 4-29b"/>
      <sheetName val="Ex 4-30a"/>
      <sheetName val="Ex 4-30b"/>
      <sheetName val="Q 4-1a-e"/>
      <sheetName val="Q 4-2--4-3"/>
      <sheetName val="Q 4-4"/>
      <sheetName val="Q 4-5--4-6"/>
      <sheetName val="Q 4-7--4-10"/>
      <sheetName val="Pr 4-11"/>
      <sheetName val="Pr 4-12"/>
      <sheetName val="Pr 4-13"/>
      <sheetName val="Pr 4-14"/>
      <sheetName val="Pr 4-15"/>
      <sheetName val="Pr 4-16"/>
      <sheetName val="Pr 4-17"/>
      <sheetName val="Pr 4-18"/>
      <sheetName val="Pr 4-19"/>
      <sheetName val="Pr 4-20"/>
      <sheetName val="Pr 4-21a"/>
      <sheetName val="Pr 4-21b"/>
      <sheetName val="Pr 4-21c"/>
      <sheetName val="Pr 4-22a"/>
      <sheetName val="Pr 4-22b"/>
      <sheetName val="Pr 4-22c"/>
      <sheetName val="Pr 4-23a"/>
      <sheetName val="Pr 4-23b"/>
      <sheetName val="Pr 4-23c"/>
      <sheetName val="Pr 4-24a"/>
      <sheetName val="Pr 4-24b"/>
      <sheetName val="Pr 4-24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>
        <row r="9">
          <cell r="C9">
            <v>116500</v>
          </cell>
          <cell r="G9">
            <v>105600</v>
          </cell>
        </row>
        <row r="10">
          <cell r="C10">
            <v>2100</v>
          </cell>
          <cell r="G10">
            <v>2300</v>
          </cell>
        </row>
        <row r="14">
          <cell r="C14">
            <v>74800</v>
          </cell>
          <cell r="G14">
            <v>65300</v>
          </cell>
        </row>
        <row r="15">
          <cell r="C15">
            <v>34500</v>
          </cell>
          <cell r="G15">
            <v>32300</v>
          </cell>
        </row>
        <row r="16">
          <cell r="C16">
            <v>5500</v>
          </cell>
          <cell r="G16">
            <v>4500</v>
          </cell>
        </row>
        <row r="17">
          <cell r="C17">
            <v>1200</v>
          </cell>
          <cell r="G17">
            <v>1300</v>
          </cell>
        </row>
        <row r="22">
          <cell r="C22">
            <v>1500</v>
          </cell>
          <cell r="G22">
            <v>2500</v>
          </cell>
        </row>
      </sheetData>
      <sheetData sheetId="89">
        <row r="9">
          <cell r="C9">
            <v>9800</v>
          </cell>
          <cell r="G9">
            <v>14300</v>
          </cell>
        </row>
        <row r="10">
          <cell r="C10">
            <v>18919</v>
          </cell>
          <cell r="G10">
            <v>17032</v>
          </cell>
        </row>
        <row r="11">
          <cell r="C11">
            <v>1840</v>
          </cell>
          <cell r="G11">
            <v>1800</v>
          </cell>
        </row>
        <row r="12">
          <cell r="C12">
            <v>750</v>
          </cell>
          <cell r="G12">
            <v>800</v>
          </cell>
        </row>
        <row r="16">
          <cell r="C16">
            <v>72000</v>
          </cell>
          <cell r="G16">
            <v>65000</v>
          </cell>
        </row>
        <row r="17">
          <cell r="C17">
            <v>-37000</v>
          </cell>
          <cell r="G17">
            <v>-32000</v>
          </cell>
        </row>
        <row r="20">
          <cell r="C20">
            <v>48000</v>
          </cell>
          <cell r="G20">
            <v>42000</v>
          </cell>
        </row>
        <row r="26">
          <cell r="C26">
            <v>6200</v>
          </cell>
          <cell r="G26">
            <v>6800</v>
          </cell>
        </row>
        <row r="27">
          <cell r="C27">
            <v>5400</v>
          </cell>
          <cell r="G27">
            <v>4300</v>
          </cell>
        </row>
        <row r="31">
          <cell r="C31">
            <v>55000</v>
          </cell>
          <cell r="G31">
            <v>65000</v>
          </cell>
        </row>
        <row r="34">
          <cell r="C34">
            <v>47709</v>
          </cell>
          <cell r="G34">
            <v>32832</v>
          </cell>
        </row>
      </sheetData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showGridLines="0" topLeftCell="A3" workbookViewId="0">
      <selection activeCell="C9" sqref="C9"/>
    </sheetView>
  </sheetViews>
  <sheetFormatPr defaultColWidth="9.33203125" defaultRowHeight="11.25" customHeight="1"/>
  <cols>
    <col min="1" max="1" width="2.83203125" style="1" customWidth="1"/>
    <col min="2" max="2" width="32.83203125" style="1" bestFit="1" customWidth="1"/>
    <col min="3" max="3" width="10.33203125" style="1" bestFit="1" customWidth="1"/>
    <col min="4" max="4" width="1.83203125" style="1" customWidth="1"/>
    <col min="5" max="5" width="10.33203125" style="1" bestFit="1" customWidth="1"/>
    <col min="6" max="6" width="2.83203125" style="1" customWidth="1"/>
    <col min="7" max="16384" width="9.33203125" style="1"/>
  </cols>
  <sheetData>
    <row r="1" spans="1:5" ht="11.25" customHeight="1">
      <c r="A1" s="17" t="s">
        <v>41</v>
      </c>
    </row>
    <row r="3" spans="1:5" ht="11.25" customHeight="1">
      <c r="B3" s="18" t="s">
        <v>18</v>
      </c>
      <c r="C3" s="18"/>
      <c r="D3" s="18"/>
      <c r="E3" s="18"/>
    </row>
    <row r="4" spans="1:5" ht="11.25" customHeight="1">
      <c r="B4" s="18" t="s">
        <v>17</v>
      </c>
      <c r="C4" s="18"/>
      <c r="D4" s="18"/>
      <c r="E4" s="18"/>
    </row>
    <row r="5" spans="1:5" ht="11.25" customHeight="1">
      <c r="B5" s="19" t="s">
        <v>16</v>
      </c>
      <c r="C5" s="19"/>
      <c r="D5" s="19"/>
      <c r="E5" s="19"/>
    </row>
    <row r="7" spans="1:5" ht="11.25" customHeight="1">
      <c r="B7" s="11"/>
      <c r="C7" s="10" t="s">
        <v>15</v>
      </c>
      <c r="D7" s="9"/>
      <c r="E7" s="8" t="s">
        <v>14</v>
      </c>
    </row>
    <row r="8" spans="1:5" ht="11.25" customHeight="1">
      <c r="B8" s="3" t="s">
        <v>13</v>
      </c>
    </row>
    <row r="9" spans="1:5" ht="11.25" customHeight="1">
      <c r="B9" s="1" t="s">
        <v>12</v>
      </c>
      <c r="C9" s="7">
        <f>'[1]Pr 4-22a'!C9</f>
        <v>116500</v>
      </c>
      <c r="E9" s="7">
        <f>'[1]Pr 4-22a'!G9</f>
        <v>105600</v>
      </c>
    </row>
    <row r="10" spans="1:5" ht="11.25" customHeight="1">
      <c r="B10" s="1" t="s">
        <v>11</v>
      </c>
      <c r="C10" s="4">
        <f>'[1]Pr 4-22a'!C10</f>
        <v>2100</v>
      </c>
      <c r="E10" s="4">
        <f>'[1]Pr 4-22a'!G10</f>
        <v>2300</v>
      </c>
    </row>
    <row r="11" spans="1:5" ht="11.25" customHeight="1">
      <c r="B11" s="1" t="s">
        <v>10</v>
      </c>
      <c r="C11" s="1">
        <f>SUM(C9:C10)</f>
        <v>118600</v>
      </c>
      <c r="E11" s="1">
        <f>SUM(E9:E10)</f>
        <v>107900</v>
      </c>
    </row>
    <row r="12" spans="1:5" ht="11.25" customHeight="1">
      <c r="C12" s="5"/>
    </row>
    <row r="13" spans="1:5" ht="11.25" customHeight="1">
      <c r="B13" s="3" t="s">
        <v>9</v>
      </c>
    </row>
    <row r="14" spans="1:5" ht="11.25" customHeight="1">
      <c r="B14" s="1" t="s">
        <v>8</v>
      </c>
      <c r="C14" s="1">
        <f>'[1]Pr 4-22a'!C14</f>
        <v>74800</v>
      </c>
      <c r="E14" s="1">
        <f>'[1]Pr 4-22a'!G14</f>
        <v>65300</v>
      </c>
    </row>
    <row r="15" spans="1:5" ht="11.25" customHeight="1">
      <c r="B15" s="1" t="s">
        <v>7</v>
      </c>
      <c r="C15" s="1">
        <f>'[1]Pr 4-22a'!C15</f>
        <v>34500</v>
      </c>
      <c r="E15" s="1">
        <f>'[1]Pr 4-22a'!G15</f>
        <v>32300</v>
      </c>
    </row>
    <row r="16" spans="1:5" ht="11.25" customHeight="1">
      <c r="B16" s="1" t="s">
        <v>6</v>
      </c>
      <c r="C16" s="1">
        <f>'[1]Pr 4-22a'!C16</f>
        <v>5500</v>
      </c>
      <c r="E16" s="1">
        <f>'[1]Pr 4-22a'!G16</f>
        <v>4500</v>
      </c>
    </row>
    <row r="17" spans="2:5" ht="11.25" customHeight="1">
      <c r="B17" s="1" t="s">
        <v>5</v>
      </c>
      <c r="C17" s="4">
        <f>'[1]Pr 4-22a'!C17</f>
        <v>1200</v>
      </c>
      <c r="E17" s="4">
        <f>'[1]Pr 4-22a'!G17</f>
        <v>1300</v>
      </c>
    </row>
    <row r="18" spans="2:5" ht="11.25" customHeight="1">
      <c r="B18" s="1" t="s">
        <v>4</v>
      </c>
      <c r="C18" s="6">
        <f>SUM(C14:C17)</f>
        <v>116000</v>
      </c>
      <c r="E18" s="6">
        <f>SUM(E14:E17)</f>
        <v>103400</v>
      </c>
    </row>
    <row r="19" spans="2:5" ht="11.25" customHeight="1">
      <c r="C19" s="5"/>
    </row>
    <row r="20" spans="2:5" ht="11.25" customHeight="1">
      <c r="B20" s="1" t="s">
        <v>3</v>
      </c>
      <c r="C20" s="1">
        <f>C11-C18</f>
        <v>2600</v>
      </c>
      <c r="E20" s="1">
        <f>E11-E18</f>
        <v>4500</v>
      </c>
    </row>
    <row r="22" spans="2:5" ht="11.25" customHeight="1">
      <c r="B22" s="1" t="s">
        <v>2</v>
      </c>
      <c r="C22" s="4">
        <f>'[1]Pr 4-22a'!C22</f>
        <v>1500</v>
      </c>
      <c r="E22" s="4">
        <f>'[1]Pr 4-22a'!G22</f>
        <v>2500</v>
      </c>
    </row>
    <row r="24" spans="2:5" ht="11.25" customHeight="1">
      <c r="B24" s="1" t="s">
        <v>1</v>
      </c>
      <c r="C24" s="4">
        <f>C20+C22</f>
        <v>4100</v>
      </c>
      <c r="E24" s="4">
        <f>E20+E22</f>
        <v>7000</v>
      </c>
    </row>
    <row r="26" spans="2:5" ht="11.25" customHeight="1" thickBot="1">
      <c r="B26" s="3" t="s">
        <v>0</v>
      </c>
      <c r="C26" s="2">
        <f>C24</f>
        <v>4100</v>
      </c>
      <c r="E26" s="2">
        <f>E24</f>
        <v>7000</v>
      </c>
    </row>
    <row r="27" spans="2:5" ht="11.25" customHeight="1" thickTop="1"/>
  </sheetData>
  <mergeCells count="3">
    <mergeCell ref="B3:E3"/>
    <mergeCell ref="B4:E4"/>
    <mergeCell ref="B5:E5"/>
  </mergeCells>
  <printOptions horizontalCentered="1" verticalCentered="1"/>
  <pageMargins left="0.5" right="0.5" top="0.5" bottom="0.5" header="0.5" footer="0.5"/>
  <pageSetup scale="195" orientation="portrait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7"/>
  <sheetViews>
    <sheetView showGridLines="0" tabSelected="1" topLeftCell="A7" workbookViewId="0">
      <selection activeCell="C28" sqref="C28"/>
    </sheetView>
  </sheetViews>
  <sheetFormatPr defaultColWidth="9.33203125" defaultRowHeight="11.25" customHeight="1"/>
  <cols>
    <col min="1" max="1" width="2.83203125" style="1" customWidth="1"/>
    <col min="2" max="2" width="35.83203125" style="1" customWidth="1"/>
    <col min="3" max="3" width="10.33203125" style="1" bestFit="1" customWidth="1"/>
    <col min="4" max="4" width="1.83203125" style="1" customWidth="1"/>
    <col min="5" max="5" width="10.33203125" style="1" bestFit="1" customWidth="1"/>
    <col min="6" max="16384" width="9.33203125" style="1"/>
  </cols>
  <sheetData>
    <row r="1" spans="1:5" ht="11.25" customHeight="1">
      <c r="A1" s="17" t="s">
        <v>42</v>
      </c>
    </row>
    <row r="3" spans="1:5" ht="11.25" customHeight="1">
      <c r="B3" s="18" t="s">
        <v>18</v>
      </c>
      <c r="C3" s="18"/>
      <c r="D3" s="18"/>
      <c r="E3" s="18"/>
    </row>
    <row r="4" spans="1:5" ht="11.25" customHeight="1">
      <c r="B4" s="18" t="s">
        <v>40</v>
      </c>
      <c r="C4" s="18"/>
      <c r="D4" s="18"/>
      <c r="E4" s="18"/>
    </row>
    <row r="5" spans="1:5" ht="11.25" customHeight="1">
      <c r="B5" s="19" t="s">
        <v>16</v>
      </c>
      <c r="C5" s="19"/>
      <c r="D5" s="19"/>
      <c r="E5" s="19"/>
    </row>
    <row r="7" spans="1:5" ht="11.25" customHeight="1">
      <c r="B7" s="16"/>
      <c r="C7" s="10" t="s">
        <v>15</v>
      </c>
      <c r="D7" s="9"/>
      <c r="E7" s="8" t="s">
        <v>14</v>
      </c>
    </row>
    <row r="8" spans="1:5" ht="11.25" customHeight="1">
      <c r="B8" s="3" t="s">
        <v>39</v>
      </c>
    </row>
    <row r="9" spans="1:5" ht="11.25" customHeight="1">
      <c r="B9" s="1" t="s">
        <v>38</v>
      </c>
      <c r="C9" s="7">
        <f>'[1]Pr 4-22b'!C9</f>
        <v>9800</v>
      </c>
      <c r="E9" s="7">
        <f>'[1]Pr 4-22b'!G9</f>
        <v>14300</v>
      </c>
    </row>
    <row r="10" spans="1:5" ht="11.25" customHeight="1">
      <c r="B10" s="1" t="s">
        <v>37</v>
      </c>
      <c r="C10" s="15">
        <f>'[1]Pr 4-22b'!C10</f>
        <v>18919</v>
      </c>
      <c r="E10" s="1">
        <f>'[1]Pr 4-22b'!G10</f>
        <v>17032</v>
      </c>
    </row>
    <row r="11" spans="1:5" ht="11.25" customHeight="1">
      <c r="B11" s="1" t="s">
        <v>36</v>
      </c>
      <c r="C11" s="15">
        <f>'[1]Pr 4-22b'!C11</f>
        <v>1840</v>
      </c>
      <c r="E11" s="1">
        <f>'[1]Pr 4-22b'!G11</f>
        <v>1800</v>
      </c>
    </row>
    <row r="12" spans="1:5" ht="11.25" customHeight="1">
      <c r="B12" s="1" t="s">
        <v>35</v>
      </c>
      <c r="C12" s="4">
        <f>'[1]Pr 4-22b'!C12</f>
        <v>750</v>
      </c>
      <c r="E12" s="4">
        <f>'[1]Pr 4-22b'!G12</f>
        <v>800</v>
      </c>
    </row>
    <row r="13" spans="1:5" ht="11.25" customHeight="1">
      <c r="B13" s="1" t="s">
        <v>34</v>
      </c>
      <c r="C13" s="15">
        <f>SUM(C9:C12)</f>
        <v>31309</v>
      </c>
      <c r="D13" s="15"/>
      <c r="E13" s="15">
        <f>SUM(E9:E12)</f>
        <v>33932</v>
      </c>
    </row>
    <row r="14" spans="1:5" ht="11.25" customHeight="1">
      <c r="C14" s="15"/>
    </row>
    <row r="15" spans="1:5" ht="11.25" customHeight="1">
      <c r="B15" s="1" t="s">
        <v>33</v>
      </c>
      <c r="C15" s="15"/>
    </row>
    <row r="16" spans="1:5" ht="11.25" customHeight="1">
      <c r="B16" s="1" t="s">
        <v>32</v>
      </c>
      <c r="C16" s="15">
        <f>'[1]Pr 4-22b'!C16</f>
        <v>72000</v>
      </c>
      <c r="E16" s="15">
        <f>'[1]Pr 4-22b'!G16</f>
        <v>65000</v>
      </c>
    </row>
    <row r="17" spans="2:5" ht="11.25" customHeight="1">
      <c r="B17" s="1" t="s">
        <v>31</v>
      </c>
      <c r="C17" s="12">
        <f>'[1]Pr 4-22b'!C17</f>
        <v>-37000</v>
      </c>
      <c r="E17" s="12">
        <f>'[1]Pr 4-22b'!G17</f>
        <v>-32000</v>
      </c>
    </row>
    <row r="18" spans="2:5" ht="11.25" customHeight="1">
      <c r="B18" s="1" t="s">
        <v>30</v>
      </c>
      <c r="C18" s="15">
        <f>SUM(C16:C17)</f>
        <v>35000</v>
      </c>
      <c r="E18" s="15">
        <f>SUM(E16:E17)</f>
        <v>33000</v>
      </c>
    </row>
    <row r="20" spans="2:5" ht="11.25" customHeight="1">
      <c r="B20" s="1" t="s">
        <v>29</v>
      </c>
      <c r="C20" s="12">
        <f>'[1]Pr 4-22b'!C20</f>
        <v>48000</v>
      </c>
      <c r="E20" s="4">
        <f>'[1]Pr 4-22b'!G20</f>
        <v>42000</v>
      </c>
    </row>
    <row r="22" spans="2:5" ht="11.25" customHeight="1" thickBot="1">
      <c r="B22" s="3" t="s">
        <v>28</v>
      </c>
      <c r="C22" s="14">
        <f>C13+C18+C20</f>
        <v>114309</v>
      </c>
      <c r="E22" s="14">
        <f>E13+E18+E20</f>
        <v>108932</v>
      </c>
    </row>
    <row r="23" spans="2:5" ht="11.25" customHeight="1" thickTop="1">
      <c r="C23" s="13"/>
    </row>
    <row r="24" spans="2:5" ht="11.25" customHeight="1">
      <c r="B24" s="3"/>
      <c r="C24" s="13"/>
    </row>
    <row r="25" spans="2:5" ht="11.25" customHeight="1">
      <c r="B25" s="3" t="s">
        <v>27</v>
      </c>
      <c r="C25" s="13"/>
    </row>
    <row r="26" spans="2:5" ht="11.25" customHeight="1">
      <c r="B26" s="1" t="s">
        <v>26</v>
      </c>
      <c r="C26" s="7">
        <f>'[1]Pr 4-22b'!C26</f>
        <v>6200</v>
      </c>
      <c r="E26" s="7">
        <f>'[1]Pr 4-22b'!G26</f>
        <v>6800</v>
      </c>
    </row>
    <row r="27" spans="2:5" ht="11.25" customHeight="1">
      <c r="B27" s="1" t="s">
        <v>25</v>
      </c>
      <c r="C27" s="12">
        <f>'[1]Pr 4-22b'!C27</f>
        <v>5400</v>
      </c>
      <c r="E27" s="4">
        <f>'[1]Pr 4-22b'!G27</f>
        <v>4300</v>
      </c>
    </row>
    <row r="28" spans="2:5" ht="11.25" customHeight="1">
      <c r="B28" s="1" t="s">
        <v>24</v>
      </c>
      <c r="C28" s="1">
        <f>SUM(C26:C27)</f>
        <v>11600</v>
      </c>
      <c r="E28" s="1">
        <f>SUM(E26:E27)</f>
        <v>11100</v>
      </c>
    </row>
    <row r="30" spans="2:5" ht="11.25" customHeight="1">
      <c r="B30" s="3" t="s">
        <v>23</v>
      </c>
    </row>
    <row r="31" spans="2:5" ht="11.25" customHeight="1">
      <c r="B31" s="1" t="s">
        <v>22</v>
      </c>
      <c r="C31" s="12">
        <f>'[1]Pr 4-22b'!C31</f>
        <v>55000</v>
      </c>
      <c r="E31" s="4">
        <f>'[1]Pr 4-22b'!G31</f>
        <v>65000</v>
      </c>
    </row>
    <row r="32" spans="2:5" ht="11.25" customHeight="1">
      <c r="B32" s="1" t="s">
        <v>21</v>
      </c>
      <c r="C32" s="1">
        <f>SUM(C31)</f>
        <v>55000</v>
      </c>
      <c r="E32" s="1">
        <f>SUM(E31)</f>
        <v>65000</v>
      </c>
    </row>
    <row r="34" spans="2:5" ht="11.25" customHeight="1">
      <c r="B34" s="1" t="s">
        <v>20</v>
      </c>
      <c r="C34" s="4">
        <f>'[1]Pr 4-22b'!C34</f>
        <v>47709</v>
      </c>
      <c r="E34" s="4">
        <f>'[1]Pr 4-22b'!G34</f>
        <v>32832</v>
      </c>
    </row>
    <row r="36" spans="2:5" ht="11.25" customHeight="1" thickBot="1">
      <c r="B36" s="3" t="s">
        <v>19</v>
      </c>
      <c r="C36" s="2">
        <f>C28+C32+C34</f>
        <v>114309</v>
      </c>
      <c r="E36" s="2">
        <f>E28+E32+E34</f>
        <v>108932</v>
      </c>
    </row>
    <row r="37" spans="2:5" ht="11.25" customHeight="1" thickTop="1"/>
  </sheetData>
  <mergeCells count="3">
    <mergeCell ref="B3:E3"/>
    <mergeCell ref="B4:E4"/>
    <mergeCell ref="B5:E5"/>
  </mergeCells>
  <printOptions horizontalCentered="1" verticalCentered="1"/>
  <pageMargins left="0.5" right="0.5" top="0.5" bottom="0.5" header="0.5" footer="0.5"/>
  <pageSetup scale="190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E55"/>
  <sheetViews>
    <sheetView workbookViewId="0">
      <selection activeCell="R46" sqref="R46"/>
    </sheetView>
  </sheetViews>
  <sheetFormatPr defaultRowHeight="11.25"/>
  <sheetData>
    <row r="1" spans="1:3" ht="15">
      <c r="A1" s="20" t="s">
        <v>43</v>
      </c>
    </row>
    <row r="2" spans="1:3" ht="15">
      <c r="A2" s="21" t="s">
        <v>44</v>
      </c>
    </row>
    <row r="3" spans="1:3" ht="15">
      <c r="A3" s="22" t="s">
        <v>45</v>
      </c>
    </row>
    <row r="4" spans="1:3" ht="15">
      <c r="A4" s="22" t="s">
        <v>46</v>
      </c>
    </row>
    <row r="5" spans="1:3" ht="15">
      <c r="A5" s="21" t="s">
        <v>47</v>
      </c>
    </row>
    <row r="6" spans="1:3" ht="15">
      <c r="A6" s="22" t="s">
        <v>48</v>
      </c>
    </row>
    <row r="7" spans="1:3" ht="15">
      <c r="A7" s="22" t="s">
        <v>49</v>
      </c>
    </row>
    <row r="8" spans="1:3" ht="15">
      <c r="A8" s="21" t="s">
        <v>50</v>
      </c>
    </row>
    <row r="9" spans="1:3" ht="15">
      <c r="A9" s="22" t="s">
        <v>51</v>
      </c>
    </row>
    <row r="10" spans="1:3" ht="15">
      <c r="A10" s="22" t="s">
        <v>52</v>
      </c>
    </row>
    <row r="11" spans="1:3" ht="15">
      <c r="A11" s="21" t="s">
        <v>53</v>
      </c>
    </row>
    <row r="12" spans="1:3" ht="15">
      <c r="A12" s="23" t="s">
        <v>54</v>
      </c>
    </row>
    <row r="13" spans="1:3" ht="15">
      <c r="A13" s="23" t="s">
        <v>55</v>
      </c>
    </row>
    <row r="15" spans="1:3" ht="15">
      <c r="B15" s="20" t="s">
        <v>56</v>
      </c>
      <c r="C15" t="s">
        <v>75</v>
      </c>
    </row>
    <row r="16" spans="1:3" ht="15">
      <c r="B16" s="21" t="s">
        <v>57</v>
      </c>
    </row>
    <row r="17" spans="2:2" ht="15">
      <c r="B17" s="22" t="s">
        <v>58</v>
      </c>
    </row>
    <row r="18" spans="2:2" ht="15">
      <c r="B18" s="22" t="s">
        <v>59</v>
      </c>
    </row>
    <row r="19" spans="2:2" ht="15">
      <c r="B19" s="21" t="s">
        <v>60</v>
      </c>
    </row>
    <row r="20" spans="2:2" ht="15">
      <c r="B20" s="22" t="s">
        <v>61</v>
      </c>
    </row>
    <row r="21" spans="2:2" ht="15">
      <c r="B21" s="22" t="s">
        <v>62</v>
      </c>
    </row>
    <row r="22" spans="2:2" ht="15">
      <c r="B22" s="21" t="s">
        <v>63</v>
      </c>
    </row>
    <row r="23" spans="2:2" ht="15">
      <c r="B23" s="22" t="s">
        <v>64</v>
      </c>
    </row>
    <row r="24" spans="2:2" ht="15">
      <c r="B24" s="22" t="s">
        <v>65</v>
      </c>
    </row>
    <row r="25" spans="2:2" ht="15">
      <c r="B25" s="21" t="s">
        <v>66</v>
      </c>
    </row>
    <row r="26" spans="2:2" ht="15">
      <c r="B26" s="22" t="s">
        <v>67</v>
      </c>
    </row>
    <row r="27" spans="2:2" ht="15">
      <c r="B27" s="22" t="s">
        <v>68</v>
      </c>
    </row>
    <row r="28" spans="2:2" ht="15">
      <c r="B28" s="21" t="s">
        <v>69</v>
      </c>
    </row>
    <row r="29" spans="2:2" ht="15">
      <c r="B29" s="22" t="s">
        <v>70</v>
      </c>
    </row>
    <row r="30" spans="2:2" ht="15">
      <c r="B30" s="22" t="s">
        <v>71</v>
      </c>
    </row>
    <row r="31" spans="2:2" ht="15">
      <c r="B31" s="21" t="s">
        <v>72</v>
      </c>
    </row>
    <row r="32" spans="2:2" ht="15">
      <c r="B32" s="22" t="s">
        <v>73</v>
      </c>
    </row>
    <row r="33" spans="2:5" ht="15">
      <c r="B33" s="22" t="s">
        <v>74</v>
      </c>
    </row>
    <row r="35" spans="2:5" ht="15">
      <c r="C35" s="20" t="s">
        <v>76</v>
      </c>
      <c r="D35" t="s">
        <v>87</v>
      </c>
    </row>
    <row r="36" spans="2:5" ht="15">
      <c r="C36" s="21" t="s">
        <v>77</v>
      </c>
    </row>
    <row r="37" spans="2:5" ht="15">
      <c r="C37" s="22" t="s">
        <v>78</v>
      </c>
    </row>
    <row r="38" spans="2:5" ht="15">
      <c r="C38" s="22" t="s">
        <v>79</v>
      </c>
    </row>
    <row r="39" spans="2:5" ht="15">
      <c r="C39" s="21" t="s">
        <v>80</v>
      </c>
    </row>
    <row r="40" spans="2:5" ht="15">
      <c r="C40" s="22" t="s">
        <v>81</v>
      </c>
      <c r="D40" s="22" t="s">
        <v>82</v>
      </c>
    </row>
    <row r="41" spans="2:5" ht="15">
      <c r="C41" s="22" t="s">
        <v>83</v>
      </c>
    </row>
    <row r="42" spans="2:5" ht="15">
      <c r="C42" s="21" t="s">
        <v>84</v>
      </c>
    </row>
    <row r="43" spans="2:5" ht="15">
      <c r="C43" s="22" t="s">
        <v>85</v>
      </c>
    </row>
    <row r="44" spans="2:5" ht="15">
      <c r="C44" s="22" t="s">
        <v>86</v>
      </c>
    </row>
    <row r="46" spans="2:5" ht="15">
      <c r="D46" s="20" t="s">
        <v>88</v>
      </c>
      <c r="E46" t="s">
        <v>98</v>
      </c>
    </row>
    <row r="47" spans="2:5" ht="15">
      <c r="D47" s="21" t="s">
        <v>89</v>
      </c>
    </row>
    <row r="48" spans="2:5" ht="15">
      <c r="D48" s="22" t="s">
        <v>90</v>
      </c>
    </row>
    <row r="49" spans="4:4" ht="15">
      <c r="D49" s="22" t="s">
        <v>91</v>
      </c>
    </row>
    <row r="50" spans="4:4" ht="15">
      <c r="D50" s="21" t="s">
        <v>92</v>
      </c>
    </row>
    <row r="51" spans="4:4" ht="15">
      <c r="D51" s="22" t="s">
        <v>93</v>
      </c>
    </row>
    <row r="52" spans="4:4" ht="15">
      <c r="D52" s="22" t="s">
        <v>94</v>
      </c>
    </row>
    <row r="53" spans="4:4" ht="15">
      <c r="D53" s="21" t="s">
        <v>95</v>
      </c>
    </row>
    <row r="54" spans="4:4" ht="15">
      <c r="D54" s="22" t="s">
        <v>96</v>
      </c>
    </row>
    <row r="55" spans="4:4" ht="15">
      <c r="D55" s="22" t="s">
        <v>97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Ex 4-28a</vt:lpstr>
      <vt:lpstr>Ex 4-28b</vt:lpstr>
      <vt:lpstr>APPENDIX RATIOS</vt:lpstr>
      <vt:lpstr>'Ex 4-28a'!Print_Area</vt:lpstr>
      <vt:lpstr>'Ex 4-28b'!Print_Area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Brumitt</dc:creator>
  <cp:lastModifiedBy>AbduAlqa</cp:lastModifiedBy>
  <dcterms:created xsi:type="dcterms:W3CDTF">2020-10-11T14:32:21Z</dcterms:created>
  <dcterms:modified xsi:type="dcterms:W3CDTF">2020-11-07T11:13:36Z</dcterms:modified>
</cp:coreProperties>
</file>